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3'!$A$1:$I$67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<sst xmlns="http://schemas.openxmlformats.org/spreadsheetml/2006/main" count="280" uniqueCount="212">
  <si>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</si>
  <si>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</si>
  <si>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</si>
  <si>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</si>
  <si>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</si>
  <si>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</si>
  <si>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</si>
  <si>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</si>
  <si>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</si>
  <si>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</si>
  <si>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</si>
  <si>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</si>
  <si>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</si>
  <si>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</si>
  <si>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</si>
  <si>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</si>
  <si>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</si>
  <si>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</si>
  <si>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</si>
  <si>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</si>
  <si>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</si>
  <si>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</si>
  <si>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</si>
  <si>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</si>
  <si>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</si>
  <si>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</si>
  <si>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</si>
  <si>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</si>
  <si>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</si>
  <si>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</si>
  <si>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</si>
  <si>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</si>
  <si>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</si>
  <si>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</si>
  <si>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</si>
  <si>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</si>
  <si>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</si>
  <si>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</si>
  <si>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</si>
  <si>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</si>
  <si>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</si>
  <si>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</si>
  <si>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</si>
  <si>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</si>
  <si>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</si>
  <si>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</si>
  <si>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</si>
  <si>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</si>
  <si>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</si>
  <si>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</si>
  <si>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</si>
  <si>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</si>
  <si>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</si>
  <si>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</si>
  <si>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</si>
  <si>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</si>
  <si>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</si>
  <si>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</si>
  <si>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</si>
  <si>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</si>
  <si>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</si>
  <si>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</si>
  <si>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</si>
  <si>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</si>
  <si>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</si>
  <si>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</si>
  <si>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</si>
  <si>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</si>
  <si>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</si>
  <si>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</si>
  <si>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</si>
  <si>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</si>
  <si>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</si>
  <si>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</si>
  <si>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</si>
  <si>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</si>
  <si>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</si>
  <si>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</si>
  <si>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</si>
  <si>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</si>
  <si>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</si>
  <si>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</si>
  <si>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</si>
  <si>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</si>
  <si>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</si>
  <si>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</si>
  <si>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</si>
  <si>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</si>
  <si>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</si>
  <si>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</si>
  <si>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</si>
  <si>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</si>
  <si>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</si>
  <si>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</si>
  <si>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</si>
  <si>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</si>
  <si>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</si>
  <si>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</si>
  <si>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</si>
  <si>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</si>
  <si>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</si>
  <si>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</si>
  <si>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</si>
  <si>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</si>
  <si>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</si>
  <si>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</si>
  <si>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</si>
  <si>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</si>
  <si>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</si>
  <si>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</si>
  <si>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</si>
  <si>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</si>
  <si>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</si>
  <si>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</si>
  <si>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</si>
  <si>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</si>
  <si>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</si>
  <si>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</si>
  <si>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</si>
  <si>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</si>
  <si>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</si>
  <si>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</si>
  <si>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</si>
  <si>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</si>
  <si>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</si>
  <si>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</si>
  <si>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</si>
  <si>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</si>
  <si>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</si>
  <si>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</si>
  <si>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</si>
  <si>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</si>
  <si>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</si>
  <si>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</si>
  <si>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</si>
  <si>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</si>
  <si>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</si>
  <si>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</si>
  <si>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</si>
  <si>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</si>
  <si>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</si>
  <si>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</si>
  <si>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</si>
  <si>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</si>
  <si>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</si>
  <si>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</si>
  <si>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</si>
  <si>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</si>
  <si>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</si>
  <si>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</si>
  <si>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</si>
  <si>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</si>
  <si>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</si>
  <si>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</si>
  <si>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</si>
  <si>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</si>
  <si>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</si>
  <si>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</si>
  <si>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</si>
  <si>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</si>
  <si>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</si>
  <si>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</si>
  <si>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</si>
  <si>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</si>
  <si>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</si>
  <si>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</si>
  <si>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</si>
  <si>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</si>
  <si>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</si>
  <si>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</si>
  <si>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</si>
  <si>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</si>
  <si>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</si>
  <si>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</si>
  <si>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</si>
  <si>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</si>
  <si>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</si>
  <si>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</si>
  <si>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</si>
  <si>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</si>
  <si>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</si>
  <si>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</si>
  <si>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</si>
  <si>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</si>
  <si>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</si>
  <si>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</si>
  <si>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</si>
  <si>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</si>
  <si>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</si>
  <si>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</si>
  <si>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</si>
  <si>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</si>
  <si>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</si>
  <si>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</si>
  <si>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</si>
  <si>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</si>
  <si>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</si>
  <si>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</si>
  <si>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</si>
  <si>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</si>
  <si>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</si>
  <si>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</si>
  <si>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</si>
  <si>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</si>
  <si>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</si>
  <si>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</si>
  <si>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І.С. Токарська</t>
  </si>
  <si>
    <t>Н.М. Потоцька</t>
  </si>
  <si>
    <t>(03376) 21397</t>
  </si>
  <si>
    <t>(03376) 21577</t>
  </si>
  <si>
    <t>inbox@mn.vl.court.gov.ua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</si>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</sst>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&amp;L30E3B52C&amp;C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125</v>
      </c>
      <c r="F6" s="90">
        <v>86</v>
      </c>
      <c r="G6" s="90">
        <v>2</v>
      </c>
      <c r="H6" s="90">
        <v>48</v>
      </c>
      <c r="I6" s="90" t="s">
        <v>172</v>
      </c>
      <c r="J6" s="90">
        <v>77</v>
      </c>
      <c r="K6" s="91">
        <v>18</v>
      </c>
      <c r="L6" s="101">
        <f aca="true" t="shared" si="0" ref="L6:L11">E6-F6</f>
        <v>39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178</v>
      </c>
      <c r="F7" s="90">
        <v>172</v>
      </c>
      <c r="G7" s="90"/>
      <c r="H7" s="90">
        <v>166</v>
      </c>
      <c r="I7" s="90">
        <v>145</v>
      </c>
      <c r="J7" s="90">
        <v>12</v>
      </c>
      <c r="K7" s="91"/>
      <c r="L7" s="101">
        <f t="shared" si="0"/>
        <v>6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168</v>
      </c>
      <c r="F9" s="90">
        <v>123</v>
      </c>
      <c r="G9" s="90"/>
      <c r="H9" s="90">
        <v>107</v>
      </c>
      <c r="I9" s="90">
        <v>83</v>
      </c>
      <c r="J9" s="90">
        <v>61</v>
      </c>
      <c r="K9" s="91"/>
      <c r="L9" s="101">
        <f t="shared" si="0"/>
        <v>45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4</v>
      </c>
      <c r="F12" s="90">
        <v>4</v>
      </c>
      <c r="G12" s="90"/>
      <c r="H12" s="90">
        <v>4</v>
      </c>
      <c r="I12" s="90">
        <v>1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475</v>
      </c>
      <c r="F15" s="104">
        <f t="shared" si="2"/>
        <v>385</v>
      </c>
      <c r="G15" s="104">
        <f t="shared" si="2"/>
        <v>2</v>
      </c>
      <c r="H15" s="104">
        <f t="shared" si="2"/>
        <v>325</v>
      </c>
      <c r="I15" s="104">
        <f t="shared" si="2"/>
        <v>229</v>
      </c>
      <c r="J15" s="104">
        <f t="shared" si="2"/>
        <v>150</v>
      </c>
      <c r="K15" s="104">
        <f t="shared" si="2"/>
        <v>18</v>
      </c>
      <c r="L15" s="101">
        <f t="shared" si="1"/>
        <v>90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18</v>
      </c>
      <c r="F16" s="92">
        <v>18</v>
      </c>
      <c r="G16" s="92"/>
      <c r="H16" s="92">
        <v>14</v>
      </c>
      <c r="I16" s="92">
        <v>12</v>
      </c>
      <c r="J16" s="92">
        <v>4</v>
      </c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89</v>
      </c>
      <c r="F17" s="92">
        <v>13</v>
      </c>
      <c r="G17" s="92"/>
      <c r="H17" s="92">
        <v>12</v>
      </c>
      <c r="I17" s="92">
        <v>7</v>
      </c>
      <c r="J17" s="92">
        <v>77</v>
      </c>
      <c r="K17" s="91">
        <v>66</v>
      </c>
      <c r="L17" s="101">
        <f t="shared" si="1"/>
        <v>76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9</v>
      </c>
      <c r="F19" s="91">
        <v>8</v>
      </c>
      <c r="G19" s="91"/>
      <c r="H19" s="91">
        <v>6</v>
      </c>
      <c r="I19" s="91">
        <v>6</v>
      </c>
      <c r="J19" s="91">
        <v>3</v>
      </c>
      <c r="K19" s="91"/>
      <c r="L19" s="101">
        <f t="shared" si="1"/>
        <v>1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1</v>
      </c>
      <c r="F20" s="91"/>
      <c r="G20" s="91"/>
      <c r="H20" s="91"/>
      <c r="I20" s="91"/>
      <c r="J20" s="91">
        <v>1</v>
      </c>
      <c r="K20" s="91"/>
      <c r="L20" s="101">
        <f t="shared" si="1"/>
        <v>1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105</v>
      </c>
      <c r="F24" s="91">
        <v>27</v>
      </c>
      <c r="G24" s="91"/>
      <c r="H24" s="91">
        <v>20</v>
      </c>
      <c r="I24" s="91">
        <v>13</v>
      </c>
      <c r="J24" s="91">
        <v>85</v>
      </c>
      <c r="K24" s="91">
        <v>66</v>
      </c>
      <c r="L24" s="101">
        <f t="shared" si="3"/>
        <v>78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31</v>
      </c>
      <c r="F25" s="91">
        <v>25</v>
      </c>
      <c r="G25" s="91"/>
      <c r="H25" s="91">
        <v>22</v>
      </c>
      <c r="I25" s="91">
        <v>22</v>
      </c>
      <c r="J25" s="91">
        <v>9</v>
      </c>
      <c r="K25" s="91"/>
      <c r="L25" s="101">
        <f t="shared" si="3"/>
        <v>6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269</v>
      </c>
      <c r="F27" s="91">
        <v>236</v>
      </c>
      <c r="G27" s="91"/>
      <c r="H27" s="91">
        <v>231</v>
      </c>
      <c r="I27" s="91">
        <v>221</v>
      </c>
      <c r="J27" s="91">
        <v>38</v>
      </c>
      <c r="K27" s="91"/>
      <c r="L27" s="101">
        <f t="shared" si="3"/>
        <v>33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415</v>
      </c>
      <c r="F28" s="91">
        <v>222</v>
      </c>
      <c r="G28" s="91"/>
      <c r="H28" s="91">
        <v>261</v>
      </c>
      <c r="I28" s="91">
        <v>246</v>
      </c>
      <c r="J28" s="91">
        <v>154</v>
      </c>
      <c r="K28" s="91">
        <v>21</v>
      </c>
      <c r="L28" s="101">
        <f t="shared" si="3"/>
        <v>193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19</v>
      </c>
      <c r="F29" s="91">
        <v>17</v>
      </c>
      <c r="G29" s="91"/>
      <c r="H29" s="91">
        <v>19</v>
      </c>
      <c r="I29" s="91">
        <v>18</v>
      </c>
      <c r="J29" s="91"/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27</v>
      </c>
      <c r="F30" s="91">
        <v>18</v>
      </c>
      <c r="G30" s="91"/>
      <c r="H30" s="91">
        <v>15</v>
      </c>
      <c r="I30" s="91">
        <v>11</v>
      </c>
      <c r="J30" s="91">
        <v>12</v>
      </c>
      <c r="K30" s="91">
        <v>2</v>
      </c>
      <c r="L30" s="101">
        <f t="shared" si="3"/>
        <v>9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</v>
      </c>
      <c r="F31" s="91"/>
      <c r="G31" s="91"/>
      <c r="H31" s="91">
        <v>1</v>
      </c>
      <c r="I31" s="91"/>
      <c r="J31" s="91"/>
      <c r="K31" s="91"/>
      <c r="L31" s="101">
        <f t="shared" si="3"/>
        <v>1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</v>
      </c>
      <c r="F35" s="91"/>
      <c r="G35" s="91"/>
      <c r="H35" s="91"/>
      <c r="I35" s="91"/>
      <c r="J35" s="91">
        <v>1</v>
      </c>
      <c r="K35" s="91">
        <v>1</v>
      </c>
      <c r="L35" s="101">
        <f aca="true" t="shared" si="4" ref="L35:L43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</v>
      </c>
      <c r="F36" s="91">
        <v>2</v>
      </c>
      <c r="G36" s="91"/>
      <c r="H36" s="91">
        <v>2</v>
      </c>
      <c r="I36" s="91">
        <v>2</v>
      </c>
      <c r="J36" s="91"/>
      <c r="K36" s="91"/>
      <c r="L36" s="101">
        <f t="shared" si="4"/>
        <v>0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528</v>
      </c>
      <c r="F40" s="91">
        <v>309</v>
      </c>
      <c r="G40" s="91"/>
      <c r="H40" s="91">
        <v>312</v>
      </c>
      <c r="I40" s="91">
        <v>281</v>
      </c>
      <c r="J40" s="91">
        <v>216</v>
      </c>
      <c r="K40" s="91">
        <v>24</v>
      </c>
      <c r="L40" s="101">
        <f t="shared" si="4"/>
        <v>219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276</v>
      </c>
      <c r="F41" s="91">
        <v>262</v>
      </c>
      <c r="G41" s="91"/>
      <c r="H41" s="91">
        <v>258</v>
      </c>
      <c r="I41" s="91" t="s">
        <v>172</v>
      </c>
      <c r="J41" s="91">
        <v>18</v>
      </c>
      <c r="K41" s="91"/>
      <c r="L41" s="101">
        <f t="shared" si="4"/>
        <v>14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3</v>
      </c>
      <c r="F43" s="91">
        <v>1</v>
      </c>
      <c r="G43" s="91"/>
      <c r="H43" s="91">
        <v>2</v>
      </c>
      <c r="I43" s="91">
        <v>1</v>
      </c>
      <c r="J43" s="91">
        <v>1</v>
      </c>
      <c r="K43" s="91"/>
      <c r="L43" s="101">
        <f t="shared" si="4"/>
        <v>2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279</v>
      </c>
      <c r="F45" s="91">
        <f aca="true" t="shared" si="5" ref="F45:K45">F41+F43+F44</f>
        <v>263</v>
      </c>
      <c r="G45" s="91">
        <f t="shared" si="5"/>
        <v>0</v>
      </c>
      <c r="H45" s="91">
        <f t="shared" si="5"/>
        <v>260</v>
      </c>
      <c r="I45" s="91">
        <f>I43+I44</f>
        <v>1</v>
      </c>
      <c r="J45" s="91">
        <f t="shared" si="5"/>
        <v>19</v>
      </c>
      <c r="K45" s="91">
        <f t="shared" si="5"/>
        <v>0</v>
      </c>
      <c r="L45" s="101">
        <f>E45-F45</f>
        <v>16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1387</v>
      </c>
      <c r="F46" s="91">
        <f aca="true" t="shared" si="6" ref="F46:K46">F15+F24+F40+F45</f>
        <v>984</v>
      </c>
      <c r="G46" s="91">
        <f t="shared" si="6"/>
        <v>2</v>
      </c>
      <c r="H46" s="91">
        <f t="shared" si="6"/>
        <v>917</v>
      </c>
      <c r="I46" s="91">
        <f t="shared" si="6"/>
        <v>524</v>
      </c>
      <c r="J46" s="91">
        <f t="shared" si="6"/>
        <v>470</v>
      </c>
      <c r="K46" s="91">
        <f t="shared" si="6"/>
        <v>108</v>
      </c>
      <c r="L46" s="101">
        <f>E46-F46</f>
        <v>403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&amp;L30E3B52C&amp;CФорма № 1-мзс, Підрозділ: Маневицький районний суд Волинської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2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75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14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10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10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8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3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2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30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10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2</v>
      </c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8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22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/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/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4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5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&amp;L30E3B52C&amp;CФорма № 1-мзс, Підрозділ: Маневицький районний суд Волинської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view="pageBreakPreview" zoomScaleSheetLayoutView="100" workbookViewId="0" topLeftCell="A41">
      <selection activeCell="J15" sqref="J1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48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31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17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16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6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2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1</v>
      </c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73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156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6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9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2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51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54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54</v>
      </c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10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56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424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104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4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6977096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1283631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4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4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25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5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302</v>
      </c>
      <c r="F55" s="96">
        <v>13</v>
      </c>
      <c r="G55" s="96">
        <v>6</v>
      </c>
      <c r="H55" s="96">
        <v>4</v>
      </c>
      <c r="I55" s="96"/>
    </row>
    <row r="56" spans="1:9" ht="13.5" customHeight="1">
      <c r="A56" s="273" t="s">
        <v>31</v>
      </c>
      <c r="B56" s="273"/>
      <c r="C56" s="273"/>
      <c r="D56" s="273"/>
      <c r="E56" s="96">
        <v>13</v>
      </c>
      <c r="F56" s="96">
        <v>6</v>
      </c>
      <c r="G56" s="96"/>
      <c r="H56" s="96">
        <v>1</v>
      </c>
      <c r="I56" s="96"/>
    </row>
    <row r="57" spans="1:9" ht="13.5" customHeight="1">
      <c r="A57" s="273" t="s">
        <v>107</v>
      </c>
      <c r="B57" s="273"/>
      <c r="C57" s="273"/>
      <c r="D57" s="273"/>
      <c r="E57" s="96">
        <v>202</v>
      </c>
      <c r="F57" s="96">
        <v>105</v>
      </c>
      <c r="G57" s="96">
        <v>4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258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267</v>
      </c>
      <c r="G62" s="118">
        <v>1878235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87</v>
      </c>
      <c r="G63" s="119">
        <v>1625109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180</v>
      </c>
      <c r="G64" s="119">
        <v>253126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89</v>
      </c>
      <c r="G65" s="120">
        <v>38511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5" r:id="rId1"/>
  <headerFooter alignWithMargins="0">
    <oddFooter>&amp;L30E3B52C&amp;CФорма № 1-мзс, Підрозділ: Маневицький районний суд Волинської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22.97872340425532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12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77.6470588235294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11.11111111111111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93.1910569105691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458.5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693.5</v>
      </c>
    </row>
    <row r="11" spans="1:4" ht="16.5" customHeight="1">
      <c r="A11" s="204" t="s">
        <v>63</v>
      </c>
      <c r="B11" s="206"/>
      <c r="C11" s="14">
        <v>9</v>
      </c>
      <c r="D11" s="94">
        <v>50</v>
      </c>
    </row>
    <row r="12" spans="1:4" ht="16.5" customHeight="1">
      <c r="A12" s="313" t="s">
        <v>106</v>
      </c>
      <c r="B12" s="313"/>
      <c r="C12" s="14">
        <v>10</v>
      </c>
      <c r="D12" s="94">
        <v>35</v>
      </c>
    </row>
    <row r="13" spans="1:4" ht="16.5" customHeight="1">
      <c r="A13" s="313" t="s">
        <v>31</v>
      </c>
      <c r="B13" s="313"/>
      <c r="C13" s="14">
        <v>11</v>
      </c>
      <c r="D13" s="94">
        <v>130</v>
      </c>
    </row>
    <row r="14" spans="1:4" ht="16.5" customHeight="1">
      <c r="A14" s="313" t="s">
        <v>107</v>
      </c>
      <c r="B14" s="313"/>
      <c r="C14" s="14">
        <v>12</v>
      </c>
      <c r="D14" s="94">
        <v>90</v>
      </c>
    </row>
    <row r="15" spans="1:4" ht="16.5" customHeight="1">
      <c r="A15" s="313" t="s">
        <v>111</v>
      </c>
      <c r="B15" s="313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209</v>
      </c>
      <c r="D24" s="246"/>
    </row>
    <row r="25" spans="1:4" ht="12.75">
      <c r="A25" s="68" t="s">
        <v>104</v>
      </c>
      <c r="B25" s="89"/>
      <c r="C25" s="246" t="s">
        <v>210</v>
      </c>
      <c r="D25" s="246"/>
    </row>
    <row r="26" ht="15.75" customHeight="1"/>
    <row r="27" spans="3:4" ht="12.75" customHeight="1">
      <c r="C27" s="312" t="s">
        <v>211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&amp;L30E3B52C&amp;CФорма № 1-мзс, Підрозділ: Маневицький районний суд Волинської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2020-07-13T06:29:15Z</cp:lastPrinted>
  <dcterms:created xsi:type="dcterms:W3CDTF">2004-04-20T14:33:35Z</dcterms:created>
  <dcterms:modified xsi:type="dcterms:W3CDTF">2020-07-13T06:32:02Z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30E3B52C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